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sus\Desktop\Lars Nord\Kartritning\Kartkontroll\SOF kartkontrollmall\"/>
    </mc:Choice>
  </mc:AlternateContent>
  <xr:revisionPtr revIDLastSave="0" documentId="8_{E1788695-8984-4A90-A155-6DF8D311AA3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lad1" sheetId="1" r:id="rId1"/>
  </sheets>
  <definedNames>
    <definedName name="_xlnm._FilterDatabase" localSheetId="0" hidden="1">Blad1!$A$20:$J$46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26" i="1" l="1"/>
  <c r="H24" i="1" l="1"/>
  <c r="H27" i="1"/>
  <c r="H28" i="1"/>
  <c r="H29" i="1"/>
  <c r="H21" i="1" l="1"/>
  <c r="H22" i="1"/>
  <c r="H53" i="1" l="1"/>
  <c r="H51" i="1"/>
  <c r="H23" i="1" l="1"/>
  <c r="H43" i="1" l="1"/>
  <c r="H56" i="1" l="1"/>
  <c r="H57" i="1" l="1"/>
  <c r="H5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4" i="1"/>
  <c r="H45" i="1"/>
  <c r="H46" i="1"/>
  <c r="E33" i="1" l="1"/>
  <c r="E31" i="1"/>
  <c r="E41" i="1" l="1"/>
  <c r="E39" i="1"/>
  <c r="E35" i="1"/>
</calcChain>
</file>

<file path=xl/sharedStrings.xml><?xml version="1.0" encoding="utf-8"?>
<sst xmlns="http://schemas.openxmlformats.org/spreadsheetml/2006/main" count="143" uniqueCount="103">
  <si>
    <t>Symbol</t>
  </si>
  <si>
    <t>Grönraster tät</t>
  </si>
  <si>
    <t>Sankmark</t>
  </si>
  <si>
    <t>Sumpskog</t>
  </si>
  <si>
    <t>Kommentarer och åtgärdsförslag</t>
  </si>
  <si>
    <t>Litet dike</t>
  </si>
  <si>
    <t>Minst dike</t>
  </si>
  <si>
    <t>Liten stig</t>
  </si>
  <si>
    <t>Otydlig stig</t>
  </si>
  <si>
    <t>Stor stig</t>
  </si>
  <si>
    <t>Punkthöjd avlång, mini</t>
  </si>
  <si>
    <t>Punkthöjd, mini</t>
  </si>
  <si>
    <t xml:space="preserve"> Öppen mark med normal löpbarhet</t>
  </si>
  <si>
    <t>Öppen lättlöpt mark</t>
  </si>
  <si>
    <t>Yta</t>
  </si>
  <si>
    <t>Linje</t>
  </si>
  <si>
    <t>Punkt</t>
  </si>
  <si>
    <t>Symbol-
typ</t>
  </si>
  <si>
    <t>110.000</t>
  </si>
  <si>
    <t>109.000</t>
  </si>
  <si>
    <t>Punkthöjd</t>
  </si>
  <si>
    <t>Punkthöjd avlång</t>
  </si>
  <si>
    <t>109.001</t>
  </si>
  <si>
    <t>110.002</t>
  </si>
  <si>
    <t>305.000</t>
  </si>
  <si>
    <t>306.000</t>
  </si>
  <si>
    <t>308.000</t>
  </si>
  <si>
    <t>309.000</t>
  </si>
  <si>
    <t>310.000</t>
  </si>
  <si>
    <t>401.000</t>
  </si>
  <si>
    <t>402.000</t>
  </si>
  <si>
    <t>403.000</t>
  </si>
  <si>
    <t>404.000</t>
  </si>
  <si>
    <t>406.000</t>
  </si>
  <si>
    <t>407.000</t>
  </si>
  <si>
    <t>408.000</t>
  </si>
  <si>
    <t>409.000</t>
  </si>
  <si>
    <t>415.000</t>
  </si>
  <si>
    <t>416.000</t>
  </si>
  <si>
    <t>505.000</t>
  </si>
  <si>
    <t>506.000</t>
  </si>
  <si>
    <t>507.000</t>
  </si>
  <si>
    <t>Antal
mått-avvikelser</t>
  </si>
  <si>
    <t>Antal
objekt</t>
  </si>
  <si>
    <t>Antal fel / km2</t>
  </si>
  <si>
    <t>Andel mini</t>
  </si>
  <si>
    <t>103.000</t>
  </si>
  <si>
    <t>Karterad yta  (km2)</t>
  </si>
  <si>
    <t>Andel måttavvikelse (%)</t>
  </si>
  <si>
    <t>Ant. kartobjekt</t>
  </si>
  <si>
    <t>Ta bort dubbletter</t>
  </si>
  <si>
    <t>Angränsande objekt med samma symbol sammanfogas</t>
  </si>
  <si>
    <t>Status</t>
  </si>
  <si>
    <t>Kontrollera texters placering så de ej döljer något annat objekt</t>
  </si>
  <si>
    <t>Kontrollera höjdkurvors täthet och form</t>
  </si>
  <si>
    <t>Andel minipunkthöjder</t>
  </si>
  <si>
    <t>Symbol-
nummer</t>
  </si>
  <si>
    <t>Antal fel</t>
  </si>
  <si>
    <r>
      <t xml:space="preserve">Öppen lättlöpt mark med spridda träd
</t>
    </r>
    <r>
      <rPr>
        <sz val="22"/>
        <rFont val="Calibri"/>
        <family val="2"/>
        <scheme val="minor"/>
      </rPr>
      <t>Minsta bredd: 1,5 mm (22,5 m)</t>
    </r>
  </si>
  <si>
    <r>
      <t xml:space="preserve">Öppen mark med normal löpbarhet och spridda träd
</t>
    </r>
    <r>
      <rPr>
        <sz val="22"/>
        <rFont val="Calibri"/>
        <family val="2"/>
        <scheme val="minor"/>
      </rPr>
      <t>Minsta bredd: 1,5 mm (22,5 m).</t>
    </r>
  </si>
  <si>
    <r>
      <t xml:space="preserve">Ljusgrön 30%
</t>
    </r>
    <r>
      <rPr>
        <sz val="22"/>
        <rFont val="Calibri"/>
        <family val="2"/>
        <scheme val="minor"/>
      </rPr>
      <t>Minsta bredd: 0,4 mm (6 m).</t>
    </r>
  </si>
  <si>
    <r>
      <t xml:space="preserve">Grönraster
</t>
    </r>
    <r>
      <rPr>
        <sz val="22"/>
        <rFont val="Calibri"/>
        <family val="2"/>
        <scheme val="minor"/>
      </rPr>
      <t>Minsta yta: 1,5 x 1 mm (22,5 x 15 m).</t>
    </r>
  </si>
  <si>
    <r>
      <t xml:space="preserve">Mellangrön
</t>
    </r>
    <r>
      <rPr>
        <sz val="22"/>
        <rFont val="Calibri"/>
        <family val="2"/>
        <scheme val="minor"/>
      </rPr>
      <t xml:space="preserve">Minsta bredd: 0,3 mm (4,5 m). </t>
    </r>
  </si>
  <si>
    <t>Rätt symboluppsättning och färger</t>
  </si>
  <si>
    <t>Rätt skala och ekvidistans</t>
  </si>
  <si>
    <t>"Lokala tecken"-förklaring</t>
  </si>
  <si>
    <t>Skala och ekvidistans angiven på kartan</t>
  </si>
  <si>
    <t>Slutjusteringar</t>
  </si>
  <si>
    <t>Kontroll av symbolstorlekar</t>
  </si>
  <si>
    <t>Konflikt minsta avstånd mellan punktsymboler och punkt-/linjesymboler av samma färg
&lt; 0,15 mm (inst. 0,13)</t>
  </si>
  <si>
    <t>Konflikt minsta linjelängd</t>
  </si>
  <si>
    <t>Konflikt minsta ytstorlek</t>
  </si>
  <si>
    <t>Kontrollera läsbarhet (Ocad-funktion)</t>
  </si>
  <si>
    <t>Exakt begränsningslinje</t>
  </si>
  <si>
    <t>201.00x</t>
  </si>
  <si>
    <t>202.00x</t>
  </si>
  <si>
    <t>Mini mått ISOM 2017-2</t>
  </si>
  <si>
    <t>Stödkurva var 5:e höjdkurva</t>
  </si>
  <si>
    <t>Kartfilens namn</t>
  </si>
  <si>
    <t>101.000</t>
  </si>
  <si>
    <t>Höjdkurva  (Ocad min. mått)</t>
  </si>
  <si>
    <t>Smal sankmark (Surdrag)</t>
  </si>
  <si>
    <t>Hjälpkurva normal längd</t>
  </si>
  <si>
    <t>Kontroll utförd av</t>
  </si>
  <si>
    <t>Datum</t>
  </si>
  <si>
    <t>20x.00x</t>
  </si>
  <si>
    <t>Gustav S, Solhöjdens OK</t>
  </si>
  <si>
    <t>Lillsjöviksexempel.ocd</t>
  </si>
  <si>
    <t>Opasserbar brant, rund, med eller utan taggar   (Ocad min. mått)</t>
  </si>
  <si>
    <t>Passerbar brant, rund, med taggar
(Ocad min. mått)</t>
  </si>
  <si>
    <t xml:space="preserve">Passerbar brant, rund, utan taggar
(Ocad min. mått) </t>
  </si>
  <si>
    <t>Styrpunkter:
*Styrpunkt i tydliga stigförgreningar/korsningar
* Styrpunkt i otydliga bäckförgreningar/korsningar (symbol 306, streckade linjer)</t>
  </si>
  <si>
    <t>Hjälpkurvor:
* Välmotiverade
* Ej för korta eller för långa
* Ogärna hjälpkurva på två följande nivåer
* Skrap ej i sänkor/åsar
* Lutningsstreck, företrädesvis i sänkor</t>
  </si>
  <si>
    <t>Meridianer: Parallella med papperskanter, klippta, 300 meters avstånd</t>
  </si>
  <si>
    <t>Förhands-granskning</t>
  </si>
  <si>
    <t>Kartan orienterad mot magnetiska norr</t>
  </si>
  <si>
    <t>Slutgranskning</t>
  </si>
  <si>
    <t>Opasserbar brant, rakt avslut, utan tagg</t>
  </si>
  <si>
    <t>Passerbar brant, rakt avslut</t>
  </si>
  <si>
    <t>1:15000,
ekv. 5 meter</t>
  </si>
  <si>
    <t>Skala o ekvidistans</t>
  </si>
  <si>
    <r>
      <t xml:space="preserve">Beståndsgrän, </t>
    </r>
    <r>
      <rPr>
        <sz val="26"/>
        <color rgb="FFFF0000"/>
        <rFont val="Calibri"/>
        <family val="2"/>
        <scheme val="minor"/>
      </rPr>
      <t>minst 5 punkter</t>
    </r>
  </si>
  <si>
    <r>
      <t xml:space="preserve">Hjälpkurva mini längd, </t>
    </r>
    <r>
      <rPr>
        <sz val="26"/>
        <color rgb="FFFF0000"/>
        <rFont val="Calibri"/>
        <family val="2"/>
        <scheme val="minor"/>
      </rPr>
      <t>minst 2 avbrott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</si>
</sst>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/mm/dd;@"/>
  </numFmts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7030A0"/>
      <name val="Arial"/>
      <family val="2"/>
    </font>
    <font>
      <sz val="7"/>
      <color theme="1"/>
      <name val="Symbol"/>
      <family val="1"/>
      <charset val="2"/>
    </font>
    <font>
      <sz val="7"/>
      <color rgb="FF7030A0"/>
      <name val="Courier New"/>
      <family val="3"/>
    </font>
    <font>
      <sz val="22"/>
      <name val="Calibri"/>
      <family val="2"/>
      <scheme val="minor"/>
    </font>
    <font>
      <sz val="48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26"/>
      <color theme="1"/>
      <name val="Calibri"/>
      <family val="2"/>
      <scheme val="minor"/>
    </font>
    <font>
      <sz val="28"/>
      <name val="Calibri"/>
      <family val="2"/>
      <scheme val="minor"/>
    </font>
    <font>
      <sz val="2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sz val="3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 indent="3"/>
    </xf>
    <xf numFmtId="0" fontId="15" fillId="0" borderId="0" xfId="0" applyFont="1" applyAlignment="1">
      <alignment horizontal="left" vertical="center" wrapText="1" indent="5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right" vertical="center" wrapText="1"/>
    </xf>
    <xf numFmtId="9" fontId="23" fillId="2" borderId="4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/>
    </xf>
    <xf numFmtId="0" fontId="19" fillId="2" borderId="4" xfId="0" applyFont="1" applyFill="1" applyBorder="1" applyAlignment="1">
      <alignment horizontal="right" vertical="center" wrapText="1"/>
    </xf>
    <xf numFmtId="0" fontId="19" fillId="0" borderId="4" xfId="0" applyFont="1" applyBorder="1" applyAlignment="1">
      <alignment horizontal="right" vertical="center"/>
    </xf>
    <xf numFmtId="0" fontId="19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1" fontId="19" fillId="2" borderId="4" xfId="0" applyNumberFormat="1" applyFont="1" applyFill="1" applyBorder="1" applyAlignment="1">
      <alignment horizontal="right" vertical="center" wrapText="1"/>
    </xf>
    <xf numFmtId="1" fontId="19" fillId="0" borderId="4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19" fillId="2" borderId="8" xfId="0" applyFont="1" applyFill="1" applyBorder="1" applyAlignment="1">
      <alignment horizontal="right" vertical="center" wrapText="1"/>
    </xf>
    <xf numFmtId="0" fontId="19" fillId="0" borderId="8" xfId="0" applyFont="1" applyBorder="1" applyAlignment="1">
      <alignment horizontal="right" vertical="center" wrapText="1"/>
    </xf>
    <xf numFmtId="0" fontId="19" fillId="0" borderId="9" xfId="0" applyFont="1" applyBorder="1" applyAlignment="1">
      <alignment vertical="center"/>
    </xf>
    <xf numFmtId="0" fontId="24" fillId="0" borderId="8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9" fontId="23" fillId="2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2" borderId="0" xfId="0" applyFont="1" applyFill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5" fillId="0" borderId="0" xfId="0" applyFont="1"/>
    <xf numFmtId="0" fontId="2" fillId="0" borderId="0" xfId="0" applyFont="1"/>
    <xf numFmtId="0" fontId="20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21" fillId="0" borderId="5" xfId="0" applyFont="1" applyBorder="1" applyAlignment="1">
      <alignment horizontal="center" wrapText="1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1" fontId="23" fillId="2" borderId="4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9" fontId="23" fillId="3" borderId="4" xfId="0" applyNumberFormat="1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horizontal="right" vertical="center" wrapText="1"/>
    </xf>
    <xf numFmtId="9" fontId="23" fillId="3" borderId="24" xfId="0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21" fillId="0" borderId="27" xfId="0" applyFont="1" applyBorder="1" applyAlignment="1">
      <alignment horizont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left" vertical="center"/>
    </xf>
    <xf numFmtId="0" fontId="22" fillId="0" borderId="5" xfId="0" applyFont="1" applyBorder="1" applyAlignment="1">
      <alignment horizontal="center" wrapText="1"/>
    </xf>
    <xf numFmtId="9" fontId="23" fillId="2" borderId="8" xfId="0" applyNumberFormat="1" applyFont="1" applyFill="1" applyBorder="1" applyAlignment="1">
      <alignment horizontal="center" vertical="center" wrapText="1"/>
    </xf>
    <xf numFmtId="0" fontId="26" fillId="0" borderId="4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0" fontId="20" fillId="0" borderId="29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27" fillId="0" borderId="24" xfId="0" applyFont="1" applyBorder="1" applyAlignment="1">
      <alignment horizontal="left" vertical="center"/>
    </xf>
    <xf numFmtId="0" fontId="27" fillId="0" borderId="4" xfId="0" applyFont="1" applyBorder="1" applyAlignment="1">
      <alignment vertical="center" wrapText="1"/>
    </xf>
    <xf numFmtId="0" fontId="27" fillId="0" borderId="8" xfId="0" applyFont="1" applyBorder="1" applyAlignment="1">
      <alignment vertical="center"/>
    </xf>
    <xf numFmtId="164" fontId="19" fillId="2" borderId="4" xfId="0" applyNumberFormat="1" applyFont="1" applyFill="1" applyBorder="1" applyAlignment="1">
      <alignment horizontal="right" vertical="center" wrapText="1"/>
    </xf>
    <xf numFmtId="0" fontId="19" fillId="0" borderId="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8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35" xfId="0" applyFont="1" applyBorder="1" applyAlignment="1">
      <alignment vertical="center"/>
    </xf>
    <xf numFmtId="0" fontId="26" fillId="0" borderId="43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2" fontId="19" fillId="2" borderId="4" xfId="0" applyNumberFormat="1" applyFont="1" applyFill="1" applyBorder="1" applyAlignment="1">
      <alignment horizontal="right" vertical="center" wrapText="1"/>
    </xf>
    <xf numFmtId="0" fontId="19" fillId="0" borderId="16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20" fillId="0" borderId="43" xfId="0" applyFont="1" applyBorder="1" applyAlignment="1">
      <alignment horizontal="center" vertical="center" wrapText="1"/>
    </xf>
    <xf numFmtId="165" fontId="20" fillId="0" borderId="4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4" fillId="0" borderId="45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7" fillId="0" borderId="0" xfId="0" applyFont="1"/>
    <xf numFmtId="0" fontId="24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/>
    <xf numFmtId="0" fontId="0" fillId="0" borderId="2" xfId="0" applyBorder="1"/>
    <xf numFmtId="0" fontId="0" fillId="0" borderId="3" xfId="0" applyBorder="1"/>
    <xf numFmtId="0" fontId="18" fillId="0" borderId="11" xfId="0" applyFont="1" applyBorder="1" applyAlignment="1">
      <alignment horizontal="left"/>
    </xf>
    <xf numFmtId="0" fontId="0" fillId="0" borderId="12" xfId="0" applyBorder="1"/>
    <xf numFmtId="0" fontId="2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8" fillId="0" borderId="28" xfId="0" applyFont="1" applyBorder="1" applyAlignment="1">
      <alignment horizontal="left"/>
    </xf>
    <xf numFmtId="0" fontId="0" fillId="0" borderId="1" xfId="0" applyBorder="1"/>
    <xf numFmtId="0" fontId="0" fillId="0" borderId="19" xfId="0" applyBorder="1"/>
    <xf numFmtId="0" fontId="24" fillId="0" borderId="8" xfId="0" applyFont="1" applyBorder="1" applyAlignment="1">
      <alignment horizontal="left" vertical="center" wrapText="1"/>
    </xf>
    <xf numFmtId="0" fontId="25" fillId="0" borderId="8" xfId="0" applyFont="1" applyBorder="1" applyAlignment="1">
      <alignment vertical="center"/>
    </xf>
    <xf numFmtId="0" fontId="17" fillId="0" borderId="3" xfId="0" applyFont="1" applyBorder="1"/>
    <xf numFmtId="0" fontId="24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vertical="center"/>
    </xf>
    <xf numFmtId="0" fontId="24" fillId="0" borderId="24" xfId="0" applyFont="1" applyBorder="1" applyAlignment="1">
      <alignment horizontal="left" vertical="center" wrapText="1"/>
    </xf>
    <xf numFmtId="0" fontId="25" fillId="0" borderId="24" xfId="0" applyFont="1" applyBorder="1" applyAlignment="1">
      <alignment vertical="center"/>
    </xf>
    <xf numFmtId="0" fontId="19" fillId="0" borderId="24" xfId="0" applyFont="1" applyBorder="1" applyAlignment="1">
      <alignment vertical="center" wrapText="1"/>
    </xf>
    <xf numFmtId="0" fontId="19" fillId="0" borderId="25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vertical="center"/>
    </xf>
    <xf numFmtId="0" fontId="24" fillId="0" borderId="41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29" fillId="0" borderId="39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6" xfId="0" applyBorder="1"/>
    <xf numFmtId="0" fontId="0" fillId="0" borderId="32" xfId="0" applyBorder="1"/>
    <xf numFmtId="0" fontId="0" fillId="0" borderId="37" xfId="0" applyBorder="1"/>
    <xf numFmtId="0" fontId="0" fillId="0" borderId="38" xfId="0" applyBorder="1"/>
    <xf numFmtId="0" fontId="25" fillId="0" borderId="41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2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18" fillId="0" borderId="48" xfId="0" applyFont="1" applyBorder="1" applyAlignment="1">
      <alignment horizontal="center" vertical="center" wrapText="1"/>
    </xf>
    <xf numFmtId="0" fontId="0" fillId="0" borderId="47" xfId="0" applyBorder="1"/>
    <xf numFmtId="0" fontId="20" fillId="0" borderId="49" xfId="0" applyFont="1" applyBorder="1" applyAlignment="1">
      <alignment horizontal="center" vertical="center" wrapText="1"/>
    </xf>
    <xf numFmtId="0" fontId="0" fillId="0" borderId="46" xfId="0" applyBorder="1"/>
    <xf numFmtId="0" fontId="19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3"/>
  <sheetViews>
    <sheetView showGridLines="0" tabSelected="1" topLeftCell="A20" zoomScale="40" zoomScaleNormal="40" zoomScaleSheetLayoutView="40" zoomScalePageLayoutView="40" workbookViewId="0">
      <selection activeCell="C23" sqref="C23:D23"/>
    </sheetView>
  </sheetViews>
  <sheetFormatPr defaultColWidth="9.1796875" defaultRowHeight="14.5" x14ac:dyDescent="0.35"/>
  <cols>
    <col min="1" max="1" width="28.54296875" style="19" customWidth="1"/>
    <col min="2" max="2" width="18.1796875" style="19" customWidth="1"/>
    <col min="3" max="3" width="60.26953125" style="20" customWidth="1"/>
    <col min="4" max="4" width="26" bestFit="1" customWidth="1"/>
    <col min="5" max="5" width="21" style="21" customWidth="1"/>
    <col min="6" max="6" width="14.7265625" style="21" customWidth="1"/>
    <col min="7" max="7" width="15.453125" style="22" customWidth="1"/>
    <col min="8" max="8" width="24.81640625" style="23" customWidth="1"/>
    <col min="9" max="9" width="147.1796875" customWidth="1"/>
    <col min="10" max="10" width="34.81640625" customWidth="1"/>
    <col min="11" max="11" width="18.26953125" customWidth="1"/>
    <col min="12" max="12" width="54" customWidth="1"/>
    <col min="13" max="13" width="16.453125" customWidth="1"/>
    <col min="14" max="14" width="20.7265625" customWidth="1"/>
  </cols>
  <sheetData>
    <row r="1" spans="1:17" s="31" customFormat="1" ht="101" thickTop="1" x14ac:dyDescent="0.35">
      <c r="A1" s="121" t="s">
        <v>78</v>
      </c>
      <c r="B1" s="122"/>
      <c r="C1" s="104" t="s">
        <v>83</v>
      </c>
      <c r="D1" s="104" t="s">
        <v>84</v>
      </c>
      <c r="E1" s="104" t="s">
        <v>47</v>
      </c>
      <c r="F1" s="104" t="s">
        <v>49</v>
      </c>
      <c r="G1" s="175" t="s">
        <v>100</v>
      </c>
      <c r="H1" s="176"/>
      <c r="I1"/>
      <c r="J1"/>
    </row>
    <row r="2" spans="1:17" ht="72" customHeight="1" thickBot="1" x14ac:dyDescent="0.85">
      <c r="A2" s="119" t="s">
        <v>87</v>
      </c>
      <c r="B2" s="120"/>
      <c r="C2" s="115" t="s">
        <v>86</v>
      </c>
      <c r="D2" s="116">
        <v>44963</v>
      </c>
      <c r="E2" s="115">
        <v>7.4</v>
      </c>
      <c r="F2" s="115">
        <v>9164</v>
      </c>
      <c r="G2" s="177" t="s">
        <v>99</v>
      </c>
      <c r="H2" s="178"/>
    </row>
    <row r="3" spans="1:17" ht="25.5" customHeight="1" thickTop="1" thickBot="1" x14ac:dyDescent="0.8">
      <c r="A3" s="53"/>
      <c r="B3" s="54"/>
      <c r="C3" s="53"/>
      <c r="D3" s="54"/>
      <c r="E3" s="53"/>
      <c r="F3" s="53"/>
      <c r="G3"/>
      <c r="H3"/>
    </row>
    <row r="4" spans="1:17" s="25" customFormat="1" ht="52.5" customHeight="1" thickBot="1" x14ac:dyDescent="1.4">
      <c r="A4" s="123" t="s">
        <v>67</v>
      </c>
      <c r="B4" s="123"/>
      <c r="C4" s="123"/>
      <c r="D4" s="123"/>
      <c r="E4" s="123"/>
      <c r="F4" s="123"/>
      <c r="G4" s="123"/>
      <c r="H4" s="123"/>
      <c r="I4" s="69" t="s">
        <v>4</v>
      </c>
      <c r="J4" s="70" t="s">
        <v>52</v>
      </c>
    </row>
    <row r="5" spans="1:17" s="25" customFormat="1" ht="50.15" customHeight="1" thickTop="1" x14ac:dyDescent="0.35">
      <c r="A5" s="161" t="s">
        <v>94</v>
      </c>
      <c r="B5" s="162"/>
      <c r="C5" s="153" t="s">
        <v>51</v>
      </c>
      <c r="D5" s="154"/>
      <c r="E5" s="154"/>
      <c r="F5" s="154"/>
      <c r="G5" s="154"/>
      <c r="H5" s="154"/>
      <c r="I5" s="105"/>
      <c r="J5" s="107"/>
    </row>
    <row r="6" spans="1:17" s="25" customFormat="1" ht="50.15" customHeight="1" x14ac:dyDescent="0.35">
      <c r="A6" s="163"/>
      <c r="B6" s="164"/>
      <c r="C6" s="155" t="s">
        <v>77</v>
      </c>
      <c r="D6" s="156"/>
      <c r="E6" s="156"/>
      <c r="F6" s="156"/>
      <c r="G6" s="156"/>
      <c r="H6" s="156"/>
      <c r="I6" s="91"/>
      <c r="J6" s="38"/>
    </row>
    <row r="7" spans="1:17" s="25" customFormat="1" ht="50.15" customHeight="1" x14ac:dyDescent="0.35">
      <c r="A7" s="163"/>
      <c r="B7" s="164"/>
      <c r="C7" s="155" t="s">
        <v>54</v>
      </c>
      <c r="D7" s="156"/>
      <c r="E7" s="156"/>
      <c r="F7" s="156"/>
      <c r="G7" s="156"/>
      <c r="H7" s="156"/>
      <c r="I7" s="91"/>
      <c r="J7" s="38"/>
    </row>
    <row r="8" spans="1:17" s="25" customFormat="1" ht="50.15" customHeight="1" x14ac:dyDescent="0.35">
      <c r="A8" s="163"/>
      <c r="B8" s="164"/>
      <c r="C8" s="155" t="s">
        <v>63</v>
      </c>
      <c r="D8" s="156"/>
      <c r="E8" s="156"/>
      <c r="F8" s="156"/>
      <c r="G8" s="156"/>
      <c r="H8" s="156"/>
      <c r="I8" s="91"/>
      <c r="J8" s="38"/>
    </row>
    <row r="9" spans="1:17" s="25" customFormat="1" ht="50.15" customHeight="1" x14ac:dyDescent="0.35">
      <c r="A9" s="163"/>
      <c r="B9" s="164"/>
      <c r="C9" s="155" t="s">
        <v>64</v>
      </c>
      <c r="D9" s="156"/>
      <c r="E9" s="156"/>
      <c r="F9" s="156"/>
      <c r="G9" s="156"/>
      <c r="H9" s="156"/>
      <c r="I9" s="91"/>
      <c r="J9" s="38"/>
    </row>
    <row r="10" spans="1:17" s="25" customFormat="1" ht="49.5" customHeight="1" x14ac:dyDescent="0.35">
      <c r="A10" s="163"/>
      <c r="B10" s="164"/>
      <c r="C10" s="155" t="s">
        <v>50</v>
      </c>
      <c r="D10" s="156"/>
      <c r="E10" s="156"/>
      <c r="F10" s="156"/>
      <c r="G10" s="156"/>
      <c r="H10" s="156"/>
      <c r="I10" s="91"/>
      <c r="J10" s="38"/>
    </row>
    <row r="11" spans="1:17" s="25" customFormat="1" ht="230.25" customHeight="1" x14ac:dyDescent="0.35">
      <c r="A11" s="165"/>
      <c r="B11" s="166"/>
      <c r="C11" s="157" t="s">
        <v>92</v>
      </c>
      <c r="D11" s="156"/>
      <c r="E11" s="156"/>
      <c r="F11" s="156"/>
      <c r="G11" s="156"/>
      <c r="H11" s="156"/>
      <c r="I11" s="91"/>
      <c r="J11" s="38"/>
      <c r="L11" s="102"/>
      <c r="M11" s="103"/>
      <c r="N11" s="103"/>
      <c r="O11" s="103"/>
      <c r="P11" s="103"/>
      <c r="Q11" s="103"/>
    </row>
    <row r="12" spans="1:17" s="101" customFormat="1" ht="180" customHeight="1" thickBot="1" x14ac:dyDescent="0.4">
      <c r="A12" s="167"/>
      <c r="B12" s="168"/>
      <c r="C12" s="159" t="s">
        <v>91</v>
      </c>
      <c r="D12" s="160"/>
      <c r="E12" s="160"/>
      <c r="F12" s="160"/>
      <c r="G12" s="160"/>
      <c r="H12" s="160"/>
      <c r="I12" s="108"/>
      <c r="J12" s="109"/>
      <c r="L12" s="102"/>
      <c r="M12" s="103"/>
      <c r="N12" s="103"/>
      <c r="O12" s="103"/>
      <c r="P12" s="103"/>
      <c r="Q12" s="103"/>
    </row>
    <row r="13" spans="1:17" s="101" customFormat="1" ht="50.15" customHeight="1" thickTop="1" x14ac:dyDescent="0.35">
      <c r="A13" s="161" t="s">
        <v>96</v>
      </c>
      <c r="B13" s="162"/>
      <c r="C13" s="169" t="s">
        <v>65</v>
      </c>
      <c r="D13" s="154"/>
      <c r="E13" s="154"/>
      <c r="F13" s="154"/>
      <c r="G13" s="154"/>
      <c r="H13" s="154"/>
      <c r="I13" s="105"/>
      <c r="J13" s="106"/>
      <c r="L13" s="102"/>
      <c r="M13" s="103"/>
      <c r="N13" s="103"/>
      <c r="O13" s="103"/>
      <c r="P13" s="103"/>
      <c r="Q13" s="103"/>
    </row>
    <row r="14" spans="1:17" s="101" customFormat="1" ht="50.15" customHeight="1" x14ac:dyDescent="0.35">
      <c r="A14" s="163"/>
      <c r="B14" s="164"/>
      <c r="C14" s="157" t="s">
        <v>66</v>
      </c>
      <c r="D14" s="170"/>
      <c r="E14" s="170"/>
      <c r="F14" s="170"/>
      <c r="G14" s="170"/>
      <c r="H14" s="170"/>
      <c r="I14" s="91"/>
      <c r="J14" s="100"/>
      <c r="L14" s="102"/>
      <c r="M14" s="103"/>
      <c r="N14" s="103"/>
      <c r="O14" s="103"/>
      <c r="P14" s="103"/>
      <c r="Q14" s="103"/>
    </row>
    <row r="15" spans="1:17" s="101" customFormat="1" ht="50.15" customHeight="1" x14ac:dyDescent="0.35">
      <c r="A15" s="163"/>
      <c r="B15" s="164"/>
      <c r="C15" s="157" t="s">
        <v>53</v>
      </c>
      <c r="D15" s="156"/>
      <c r="E15" s="156"/>
      <c r="F15" s="156"/>
      <c r="G15" s="156"/>
      <c r="H15" s="156"/>
      <c r="I15" s="91"/>
      <c r="J15" s="100"/>
    </row>
    <row r="16" spans="1:17" s="101" customFormat="1" ht="50.15" customHeight="1" x14ac:dyDescent="0.35">
      <c r="A16" s="163"/>
      <c r="B16" s="164"/>
      <c r="C16" s="158" t="s">
        <v>95</v>
      </c>
      <c r="D16" s="125"/>
      <c r="E16" s="125"/>
      <c r="F16" s="125"/>
      <c r="G16" s="125"/>
      <c r="H16" s="126"/>
      <c r="I16" s="91"/>
      <c r="J16" s="100"/>
    </row>
    <row r="17" spans="1:11" s="25" customFormat="1" ht="52.5" customHeight="1" thickBot="1" x14ac:dyDescent="0.4">
      <c r="A17" s="171"/>
      <c r="B17" s="172"/>
      <c r="C17" s="124" t="s">
        <v>93</v>
      </c>
      <c r="D17" s="125"/>
      <c r="E17" s="125"/>
      <c r="F17" s="125"/>
      <c r="G17" s="125"/>
      <c r="H17" s="126"/>
      <c r="I17" s="91"/>
      <c r="J17" s="38"/>
    </row>
    <row r="18" spans="1:11" ht="33.75" customHeight="1" thickTop="1" x14ac:dyDescent="0.35">
      <c r="A18" s="127"/>
      <c r="B18" s="128"/>
      <c r="C18" s="129"/>
      <c r="D18" s="129"/>
      <c r="E18" s="129"/>
      <c r="F18" s="129"/>
      <c r="G18" s="129"/>
      <c r="H18" s="129"/>
      <c r="I18" s="129"/>
      <c r="J18" s="129"/>
    </row>
    <row r="19" spans="1:11" ht="45.75" customHeight="1" thickBot="1" x14ac:dyDescent="1.4">
      <c r="A19" s="123" t="s">
        <v>68</v>
      </c>
      <c r="B19" s="123"/>
      <c r="C19" s="123"/>
      <c r="D19" s="123"/>
      <c r="E19" s="123"/>
      <c r="F19" s="123"/>
      <c r="G19" s="130"/>
      <c r="H19" s="130"/>
      <c r="I19" s="130"/>
      <c r="J19" s="130"/>
    </row>
    <row r="20" spans="1:11" s="64" customFormat="1" ht="132" customHeight="1" x14ac:dyDescent="0.75">
      <c r="A20" s="71" t="s">
        <v>56</v>
      </c>
      <c r="B20" s="72" t="s">
        <v>17</v>
      </c>
      <c r="C20" s="131" t="s">
        <v>0</v>
      </c>
      <c r="D20" s="132"/>
      <c r="E20" s="73" t="s">
        <v>76</v>
      </c>
      <c r="F20" s="73" t="s">
        <v>43</v>
      </c>
      <c r="G20" s="73" t="s">
        <v>42</v>
      </c>
      <c r="H20" s="89" t="s">
        <v>48</v>
      </c>
      <c r="I20" s="74" t="s">
        <v>4</v>
      </c>
      <c r="J20" s="75" t="s">
        <v>52</v>
      </c>
      <c r="K20" s="63"/>
    </row>
    <row r="21" spans="1:11" s="64" customFormat="1" ht="60" customHeight="1" x14ac:dyDescent="0.5">
      <c r="A21" s="34" t="s">
        <v>79</v>
      </c>
      <c r="B21" s="35" t="s">
        <v>15</v>
      </c>
      <c r="C21" s="94" t="s">
        <v>80</v>
      </c>
      <c r="D21" s="95"/>
      <c r="E21" s="39">
        <v>27.1</v>
      </c>
      <c r="F21" s="93">
        <v>775</v>
      </c>
      <c r="G21" s="82">
        <v>11</v>
      </c>
      <c r="H21" s="37">
        <f t="shared" ref="H21:H22" si="0">G21/F21</f>
        <v>1.4193548387096775E-2</v>
      </c>
      <c r="I21" s="96"/>
      <c r="J21" s="92"/>
      <c r="K21" s="63"/>
    </row>
    <row r="22" spans="1:11" s="64" customFormat="1" ht="60" customHeight="1" x14ac:dyDescent="0.5">
      <c r="A22" s="34" t="s">
        <v>46</v>
      </c>
      <c r="B22" s="35" t="s">
        <v>15</v>
      </c>
      <c r="C22" s="133" t="s">
        <v>82</v>
      </c>
      <c r="D22" s="134"/>
      <c r="E22" s="39">
        <v>33.299999999999997</v>
      </c>
      <c r="F22" s="93">
        <v>963</v>
      </c>
      <c r="G22" s="82">
        <v>117</v>
      </c>
      <c r="H22" s="37">
        <f t="shared" si="0"/>
        <v>0.12149532710280374</v>
      </c>
      <c r="I22" s="96"/>
      <c r="J22" s="92"/>
      <c r="K22" s="63"/>
    </row>
    <row r="23" spans="1:11" s="33" customFormat="1" ht="60" customHeight="1" x14ac:dyDescent="0.35">
      <c r="A23" s="34" t="s">
        <v>46</v>
      </c>
      <c r="B23" s="35" t="s">
        <v>15</v>
      </c>
      <c r="C23" s="133" t="s">
        <v>102</v>
      </c>
      <c r="D23" s="134"/>
      <c r="E23" s="39">
        <v>29.1</v>
      </c>
      <c r="F23" s="42">
        <v>963</v>
      </c>
      <c r="G23" s="36">
        <v>6</v>
      </c>
      <c r="H23" s="37">
        <f>G23/F23</f>
        <v>6.2305295950155761E-3</v>
      </c>
      <c r="I23" s="97"/>
      <c r="J23" s="38"/>
    </row>
    <row r="24" spans="1:11" s="25" customFormat="1" ht="60" customHeight="1" x14ac:dyDescent="0.35">
      <c r="A24" s="34" t="s">
        <v>74</v>
      </c>
      <c r="B24" s="35" t="s">
        <v>15</v>
      </c>
      <c r="C24" s="133" t="s">
        <v>88</v>
      </c>
      <c r="D24" s="134"/>
      <c r="E24" s="99">
        <v>5.3</v>
      </c>
      <c r="F24" s="40">
        <v>390</v>
      </c>
      <c r="G24" s="40">
        <v>47</v>
      </c>
      <c r="H24" s="37">
        <f t="shared" ref="H24:H29" si="1">G24/F24</f>
        <v>0.12051282051282051</v>
      </c>
      <c r="I24" s="97"/>
      <c r="J24" s="38"/>
    </row>
    <row r="25" spans="1:11" s="25" customFormat="1" ht="60" customHeight="1" x14ac:dyDescent="0.35">
      <c r="A25" s="111" t="s">
        <v>85</v>
      </c>
      <c r="B25" s="112" t="s">
        <v>15</v>
      </c>
      <c r="C25" s="113" t="s">
        <v>97</v>
      </c>
      <c r="D25" s="114"/>
      <c r="E25" s="110">
        <v>9.75</v>
      </c>
      <c r="F25" s="40">
        <v>91</v>
      </c>
      <c r="G25" s="40">
        <v>4</v>
      </c>
      <c r="H25" s="37">
        <f t="shared" ref="H25" si="2">G25/F25</f>
        <v>4.3956043956043959E-2</v>
      </c>
      <c r="I25" s="97"/>
      <c r="J25" s="38"/>
    </row>
    <row r="26" spans="1:11" s="25" customFormat="1" ht="60" customHeight="1" x14ac:dyDescent="0.35">
      <c r="A26" s="111" t="s">
        <v>85</v>
      </c>
      <c r="B26" s="112" t="s">
        <v>15</v>
      </c>
      <c r="C26" s="179" t="s">
        <v>98</v>
      </c>
      <c r="D26" s="134"/>
      <c r="E26" s="43">
        <v>9</v>
      </c>
      <c r="F26" s="40">
        <v>211</v>
      </c>
      <c r="G26" s="40">
        <v>45</v>
      </c>
      <c r="H26" s="37">
        <f t="shared" si="1"/>
        <v>0.2132701421800948</v>
      </c>
      <c r="I26" s="97"/>
      <c r="J26" s="38"/>
    </row>
    <row r="27" spans="1:11" s="25" customFormat="1" ht="60" customHeight="1" x14ac:dyDescent="0.35">
      <c r="A27" s="34" t="s">
        <v>75</v>
      </c>
      <c r="B27" s="35" t="s">
        <v>15</v>
      </c>
      <c r="C27" s="133" t="s">
        <v>89</v>
      </c>
      <c r="D27" s="134"/>
      <c r="E27" s="39">
        <v>5.3</v>
      </c>
      <c r="F27" s="40">
        <v>44</v>
      </c>
      <c r="G27" s="40">
        <v>12</v>
      </c>
      <c r="H27" s="37">
        <f t="shared" si="1"/>
        <v>0.27272727272727271</v>
      </c>
      <c r="I27" s="97"/>
      <c r="J27" s="38"/>
    </row>
    <row r="28" spans="1:11" s="25" customFormat="1" ht="60" customHeight="1" x14ac:dyDescent="0.35">
      <c r="A28" s="34" t="s">
        <v>75</v>
      </c>
      <c r="B28" s="35" t="s">
        <v>15</v>
      </c>
      <c r="C28" s="133" t="s">
        <v>90</v>
      </c>
      <c r="D28" s="134"/>
      <c r="E28" s="39">
        <v>6</v>
      </c>
      <c r="F28" s="40">
        <v>75</v>
      </c>
      <c r="G28" s="40">
        <v>10</v>
      </c>
      <c r="H28" s="37">
        <f t="shared" si="1"/>
        <v>0.13333333333333333</v>
      </c>
      <c r="I28" s="97"/>
      <c r="J28" s="38"/>
    </row>
    <row r="29" spans="1:11" s="25" customFormat="1" ht="60" customHeight="1" x14ac:dyDescent="0.35">
      <c r="A29" s="34" t="s">
        <v>24</v>
      </c>
      <c r="B29" s="35" t="s">
        <v>15</v>
      </c>
      <c r="C29" s="133" t="s">
        <v>5</v>
      </c>
      <c r="D29" s="134"/>
      <c r="E29" s="39">
        <v>15</v>
      </c>
      <c r="F29" s="36">
        <v>85</v>
      </c>
      <c r="G29" s="36">
        <v>16</v>
      </c>
      <c r="H29" s="37">
        <f t="shared" si="1"/>
        <v>0.18823529411764706</v>
      </c>
      <c r="I29" s="97"/>
      <c r="J29" s="38"/>
    </row>
    <row r="30" spans="1:11" s="25" customFormat="1" ht="60" customHeight="1" x14ac:dyDescent="0.35">
      <c r="A30" s="34" t="s">
        <v>25</v>
      </c>
      <c r="B30" s="35" t="s">
        <v>15</v>
      </c>
      <c r="C30" s="133" t="s">
        <v>6</v>
      </c>
      <c r="D30" s="134"/>
      <c r="E30" s="39">
        <v>41</v>
      </c>
      <c r="F30" s="36">
        <v>38</v>
      </c>
      <c r="G30" s="36">
        <v>8</v>
      </c>
      <c r="H30" s="37">
        <f t="shared" ref="H30:H46" si="3">G30/F30</f>
        <v>0.21052631578947367</v>
      </c>
      <c r="I30" s="97"/>
      <c r="J30" s="38"/>
    </row>
    <row r="31" spans="1:11" s="25" customFormat="1" ht="60" customHeight="1" x14ac:dyDescent="0.35">
      <c r="A31" s="34" t="s">
        <v>26</v>
      </c>
      <c r="B31" s="35" t="s">
        <v>14</v>
      </c>
      <c r="C31" s="133" t="s">
        <v>2</v>
      </c>
      <c r="D31" s="134"/>
      <c r="E31" s="39">
        <f>7.5*6</f>
        <v>45</v>
      </c>
      <c r="F31" s="36">
        <v>289</v>
      </c>
      <c r="G31" s="36">
        <v>4</v>
      </c>
      <c r="H31" s="37">
        <f t="shared" si="3"/>
        <v>1.384083044982699E-2</v>
      </c>
      <c r="I31" s="97"/>
      <c r="J31" s="38"/>
    </row>
    <row r="32" spans="1:11" s="25" customFormat="1" ht="60" customHeight="1" x14ac:dyDescent="0.35">
      <c r="A32" s="34" t="s">
        <v>27</v>
      </c>
      <c r="B32" s="35" t="s">
        <v>15</v>
      </c>
      <c r="C32" s="133" t="s">
        <v>81</v>
      </c>
      <c r="D32" s="134"/>
      <c r="E32" s="39">
        <v>10.5</v>
      </c>
      <c r="F32" s="36">
        <v>39</v>
      </c>
      <c r="G32" s="36">
        <v>3</v>
      </c>
      <c r="H32" s="37">
        <f t="shared" si="3"/>
        <v>7.6923076923076927E-2</v>
      </c>
      <c r="I32" s="97"/>
      <c r="J32" s="38"/>
    </row>
    <row r="33" spans="1:10" s="25" customFormat="1" ht="60" customHeight="1" x14ac:dyDescent="0.35">
      <c r="A33" s="34" t="s">
        <v>28</v>
      </c>
      <c r="B33" s="35" t="s">
        <v>14</v>
      </c>
      <c r="C33" s="133" t="s">
        <v>3</v>
      </c>
      <c r="D33" s="134"/>
      <c r="E33" s="39">
        <f>30*10.5</f>
        <v>315</v>
      </c>
      <c r="F33" s="36">
        <v>114</v>
      </c>
      <c r="G33" s="36">
        <v>31</v>
      </c>
      <c r="H33" s="37">
        <f t="shared" si="3"/>
        <v>0.27192982456140352</v>
      </c>
      <c r="I33" s="97"/>
      <c r="J33" s="38"/>
    </row>
    <row r="34" spans="1:10" s="25" customFormat="1" ht="60" customHeight="1" x14ac:dyDescent="0.35">
      <c r="A34" s="34" t="s">
        <v>29</v>
      </c>
      <c r="B34" s="35" t="s">
        <v>14</v>
      </c>
      <c r="C34" s="133" t="s">
        <v>13</v>
      </c>
      <c r="D34" s="134"/>
      <c r="E34" s="43">
        <v>64</v>
      </c>
      <c r="F34" s="44">
        <v>241</v>
      </c>
      <c r="G34" s="36">
        <v>10</v>
      </c>
      <c r="H34" s="37">
        <f t="shared" si="3"/>
        <v>4.1493775933609957E-2</v>
      </c>
      <c r="I34" s="97"/>
      <c r="J34" s="38"/>
    </row>
    <row r="35" spans="1:10" s="25" customFormat="1" ht="60" customHeight="1" x14ac:dyDescent="0.35">
      <c r="A35" s="34" t="s">
        <v>30</v>
      </c>
      <c r="B35" s="35" t="s">
        <v>14</v>
      </c>
      <c r="C35" s="133" t="s">
        <v>58</v>
      </c>
      <c r="D35" s="134"/>
      <c r="E35" s="43">
        <f>30*30</f>
        <v>900</v>
      </c>
      <c r="F35" s="44">
        <v>6</v>
      </c>
      <c r="G35" s="36">
        <v>2</v>
      </c>
      <c r="H35" s="37">
        <f t="shared" si="3"/>
        <v>0.33333333333333331</v>
      </c>
      <c r="I35" s="97"/>
      <c r="J35" s="38"/>
    </row>
    <row r="36" spans="1:10" s="25" customFormat="1" ht="60" customHeight="1" x14ac:dyDescent="0.35">
      <c r="A36" s="34" t="s">
        <v>31</v>
      </c>
      <c r="B36" s="35" t="s">
        <v>14</v>
      </c>
      <c r="C36" s="133" t="s">
        <v>12</v>
      </c>
      <c r="D36" s="134"/>
      <c r="E36" s="43">
        <v>225</v>
      </c>
      <c r="F36" s="44">
        <v>179</v>
      </c>
      <c r="G36" s="36">
        <v>37</v>
      </c>
      <c r="H36" s="37">
        <f t="shared" si="3"/>
        <v>0.20670391061452514</v>
      </c>
      <c r="I36" s="97"/>
      <c r="J36" s="38"/>
    </row>
    <row r="37" spans="1:10" s="25" customFormat="1" ht="60" customHeight="1" x14ac:dyDescent="0.35">
      <c r="A37" s="34" t="s">
        <v>32</v>
      </c>
      <c r="B37" s="35" t="s">
        <v>14</v>
      </c>
      <c r="C37" s="133" t="s">
        <v>59</v>
      </c>
      <c r="D37" s="134"/>
      <c r="E37" s="43">
        <v>1400</v>
      </c>
      <c r="F37" s="44">
        <v>47</v>
      </c>
      <c r="G37" s="36">
        <v>12</v>
      </c>
      <c r="H37" s="37">
        <f t="shared" si="3"/>
        <v>0.25531914893617019</v>
      </c>
      <c r="I37" s="97"/>
      <c r="J37" s="38"/>
    </row>
    <row r="38" spans="1:10" s="25" customFormat="1" ht="60" customHeight="1" x14ac:dyDescent="0.35">
      <c r="A38" s="34" t="s">
        <v>33</v>
      </c>
      <c r="B38" s="35" t="s">
        <v>14</v>
      </c>
      <c r="C38" s="133" t="s">
        <v>60</v>
      </c>
      <c r="D38" s="134"/>
      <c r="E38" s="43">
        <v>225</v>
      </c>
      <c r="F38" s="44">
        <v>359</v>
      </c>
      <c r="G38" s="36">
        <v>75</v>
      </c>
      <c r="H38" s="37">
        <f t="shared" si="3"/>
        <v>0.20891364902506965</v>
      </c>
      <c r="I38" s="97"/>
      <c r="J38" s="38"/>
    </row>
    <row r="39" spans="1:10" s="25" customFormat="1" ht="60" customHeight="1" x14ac:dyDescent="0.35">
      <c r="A39" s="34" t="s">
        <v>34</v>
      </c>
      <c r="B39" s="35" t="s">
        <v>14</v>
      </c>
      <c r="C39" s="133" t="s">
        <v>61</v>
      </c>
      <c r="D39" s="134"/>
      <c r="E39" s="43">
        <f>22.5*15</f>
        <v>337.5</v>
      </c>
      <c r="F39" s="44">
        <v>101</v>
      </c>
      <c r="G39" s="36">
        <v>3</v>
      </c>
      <c r="H39" s="37">
        <f t="shared" si="3"/>
        <v>2.9702970297029702E-2</v>
      </c>
      <c r="I39" s="97"/>
      <c r="J39" s="38"/>
    </row>
    <row r="40" spans="1:10" s="25" customFormat="1" ht="60" customHeight="1" x14ac:dyDescent="0.35">
      <c r="A40" s="34" t="s">
        <v>35</v>
      </c>
      <c r="B40" s="35" t="s">
        <v>14</v>
      </c>
      <c r="C40" s="133" t="s">
        <v>62</v>
      </c>
      <c r="D40" s="134"/>
      <c r="E40" s="43">
        <v>110</v>
      </c>
      <c r="F40" s="44">
        <v>81</v>
      </c>
      <c r="G40" s="36">
        <v>8</v>
      </c>
      <c r="H40" s="37">
        <f t="shared" si="3"/>
        <v>9.8765432098765427E-2</v>
      </c>
      <c r="I40" s="97"/>
      <c r="J40" s="38"/>
    </row>
    <row r="41" spans="1:10" s="25" customFormat="1" ht="60" customHeight="1" x14ac:dyDescent="0.35">
      <c r="A41" s="34" t="s">
        <v>36</v>
      </c>
      <c r="B41" s="35" t="s">
        <v>14</v>
      </c>
      <c r="C41" s="133" t="s">
        <v>1</v>
      </c>
      <c r="D41" s="134"/>
      <c r="E41" s="43">
        <f>15*15</f>
        <v>225</v>
      </c>
      <c r="F41" s="44">
        <v>40</v>
      </c>
      <c r="G41" s="36">
        <v>6</v>
      </c>
      <c r="H41" s="37">
        <f t="shared" si="3"/>
        <v>0.15</v>
      </c>
      <c r="I41" s="97"/>
      <c r="J41" s="38"/>
    </row>
    <row r="42" spans="1:10" s="25" customFormat="1" ht="60" customHeight="1" x14ac:dyDescent="0.35">
      <c r="A42" s="34" t="s">
        <v>37</v>
      </c>
      <c r="B42" s="35" t="s">
        <v>15</v>
      </c>
      <c r="C42" s="133" t="s">
        <v>73</v>
      </c>
      <c r="D42" s="134"/>
      <c r="E42" s="39">
        <v>30</v>
      </c>
      <c r="F42" s="36">
        <v>61</v>
      </c>
      <c r="G42" s="36">
        <v>7</v>
      </c>
      <c r="H42" s="37">
        <f t="shared" si="3"/>
        <v>0.11475409836065574</v>
      </c>
      <c r="I42" s="97"/>
      <c r="J42" s="38"/>
    </row>
    <row r="43" spans="1:10" s="25" customFormat="1" ht="60" customHeight="1" thickBot="1" x14ac:dyDescent="0.4">
      <c r="A43" s="45" t="s">
        <v>38</v>
      </c>
      <c r="B43" s="46" t="s">
        <v>15</v>
      </c>
      <c r="C43" s="173" t="s">
        <v>101</v>
      </c>
      <c r="D43" s="174"/>
      <c r="E43" s="47">
        <v>37</v>
      </c>
      <c r="F43" s="48">
        <v>81</v>
      </c>
      <c r="G43" s="48">
        <v>20</v>
      </c>
      <c r="H43" s="90">
        <f>G43/F43</f>
        <v>0.24691358024691357</v>
      </c>
      <c r="I43" s="98"/>
      <c r="J43" s="49"/>
    </row>
    <row r="44" spans="1:10" s="25" customFormat="1" ht="150.75" hidden="1" customHeight="1" x14ac:dyDescent="0.35">
      <c r="A44" s="55" t="s">
        <v>39</v>
      </c>
      <c r="B44" s="55" t="s">
        <v>15</v>
      </c>
      <c r="C44" s="56" t="s">
        <v>9</v>
      </c>
      <c r="D44" s="55"/>
      <c r="E44" s="61">
        <v>64</v>
      </c>
      <c r="F44" s="57">
        <v>25</v>
      </c>
      <c r="G44" s="58">
        <v>6</v>
      </c>
      <c r="H44" s="59">
        <f t="shared" si="3"/>
        <v>0.24</v>
      </c>
      <c r="I44" s="60"/>
      <c r="J44" s="60"/>
    </row>
    <row r="45" spans="1:10" s="25" customFormat="1" ht="150.75" hidden="1" customHeight="1" x14ac:dyDescent="0.35">
      <c r="A45" s="55" t="s">
        <v>40</v>
      </c>
      <c r="B45" s="55" t="s">
        <v>15</v>
      </c>
      <c r="C45" s="56" t="s">
        <v>7</v>
      </c>
      <c r="D45" s="55"/>
      <c r="E45" s="61">
        <v>34</v>
      </c>
      <c r="F45" s="57">
        <v>44</v>
      </c>
      <c r="G45" s="58">
        <v>10</v>
      </c>
      <c r="H45" s="59">
        <f t="shared" si="3"/>
        <v>0.22727272727272727</v>
      </c>
      <c r="I45" s="62"/>
      <c r="J45" s="60"/>
    </row>
    <row r="46" spans="1:10" s="25" customFormat="1" ht="150.75" hidden="1" customHeight="1" thickBot="1" x14ac:dyDescent="0.4">
      <c r="A46" s="55" t="s">
        <v>41</v>
      </c>
      <c r="B46" s="55" t="s">
        <v>15</v>
      </c>
      <c r="C46" s="56" t="s">
        <v>8</v>
      </c>
      <c r="D46" s="55"/>
      <c r="E46" s="61">
        <v>79.5</v>
      </c>
      <c r="F46" s="57">
        <v>22</v>
      </c>
      <c r="G46" s="58">
        <v>7</v>
      </c>
      <c r="H46" s="59">
        <f t="shared" si="3"/>
        <v>0.31818181818181818</v>
      </c>
      <c r="I46" s="62"/>
      <c r="J46" s="60"/>
    </row>
    <row r="47" spans="1:10" s="25" customFormat="1" ht="42" customHeight="1" x14ac:dyDescent="0.35">
      <c r="A47" s="117"/>
      <c r="B47" s="118"/>
      <c r="C47" s="118"/>
      <c r="D47" s="118"/>
      <c r="E47" s="118"/>
      <c r="F47" s="118"/>
      <c r="G47" s="118"/>
      <c r="H47" s="118"/>
      <c r="I47" s="118"/>
      <c r="J47" s="118"/>
    </row>
    <row r="48" spans="1:10" s="25" customFormat="1" ht="58.5" customHeight="1" thickBot="1" x14ac:dyDescent="1.4">
      <c r="A48" s="143" t="s">
        <v>55</v>
      </c>
      <c r="B48" s="130"/>
      <c r="C48" s="130"/>
      <c r="D48" s="130"/>
      <c r="E48" s="130"/>
      <c r="F48" s="130"/>
      <c r="G48" s="130"/>
      <c r="H48" s="130"/>
      <c r="I48" s="130"/>
      <c r="J48" s="130"/>
    </row>
    <row r="49" spans="1:10" s="25" customFormat="1" ht="67.5" thickBot="1" x14ac:dyDescent="0.8">
      <c r="A49" s="84" t="s">
        <v>56</v>
      </c>
      <c r="B49" s="85" t="s">
        <v>17</v>
      </c>
      <c r="C49" s="138" t="s">
        <v>0</v>
      </c>
      <c r="D49" s="139"/>
      <c r="E49" s="139"/>
      <c r="F49" s="140"/>
      <c r="G49" s="86" t="s">
        <v>43</v>
      </c>
      <c r="H49" s="87" t="s">
        <v>45</v>
      </c>
      <c r="I49" s="88" t="s">
        <v>4</v>
      </c>
      <c r="J49" s="68" t="s">
        <v>52</v>
      </c>
    </row>
    <row r="50" spans="1:10" s="33" customFormat="1" ht="44.25" customHeight="1" x14ac:dyDescent="0.35">
      <c r="A50" s="80" t="s">
        <v>19</v>
      </c>
      <c r="B50" s="81" t="s">
        <v>16</v>
      </c>
      <c r="C50" s="146" t="s">
        <v>20</v>
      </c>
      <c r="D50" s="147"/>
      <c r="E50" s="147"/>
      <c r="F50" s="147"/>
      <c r="G50" s="82">
        <v>690</v>
      </c>
      <c r="H50" s="83"/>
      <c r="I50" s="148"/>
      <c r="J50" s="149"/>
    </row>
    <row r="51" spans="1:10" s="33" customFormat="1" ht="44.25" customHeight="1" x14ac:dyDescent="0.35">
      <c r="A51" s="51" t="s">
        <v>22</v>
      </c>
      <c r="B51" s="78" t="s">
        <v>16</v>
      </c>
      <c r="C51" s="144" t="s">
        <v>11</v>
      </c>
      <c r="D51" s="145"/>
      <c r="E51" s="145"/>
      <c r="F51" s="145"/>
      <c r="G51" s="36">
        <v>124</v>
      </c>
      <c r="H51" s="37">
        <f>G51/SUM(G50:G51)</f>
        <v>0.15233415233415235</v>
      </c>
      <c r="I51" s="137"/>
      <c r="J51" s="150"/>
    </row>
    <row r="52" spans="1:10" s="25" customFormat="1" ht="44.25" customHeight="1" x14ac:dyDescent="0.35">
      <c r="A52" s="51" t="s">
        <v>18</v>
      </c>
      <c r="B52" s="78" t="s">
        <v>16</v>
      </c>
      <c r="C52" s="144" t="s">
        <v>21</v>
      </c>
      <c r="D52" s="145"/>
      <c r="E52" s="145"/>
      <c r="F52" s="145"/>
      <c r="G52" s="36">
        <v>256</v>
      </c>
      <c r="H52" s="79"/>
      <c r="I52" s="137"/>
      <c r="J52" s="150"/>
    </row>
    <row r="53" spans="1:10" s="25" customFormat="1" ht="44.25" customHeight="1" thickBot="1" x14ac:dyDescent="0.4">
      <c r="A53" s="52" t="s">
        <v>23</v>
      </c>
      <c r="B53" s="50" t="s">
        <v>16</v>
      </c>
      <c r="C53" s="141" t="s">
        <v>10</v>
      </c>
      <c r="D53" s="142"/>
      <c r="E53" s="142"/>
      <c r="F53" s="142"/>
      <c r="G53" s="48">
        <v>103</v>
      </c>
      <c r="H53" s="37">
        <f>G53/SUM(G52:G53)</f>
        <v>0.28690807799442897</v>
      </c>
      <c r="I53" s="151"/>
      <c r="J53" s="152"/>
    </row>
    <row r="54" spans="1:10" s="25" customFormat="1" ht="58.5" customHeight="1" x14ac:dyDescent="0.3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s="25" customFormat="1" ht="72.75" customHeight="1" x14ac:dyDescent="1.35">
      <c r="A55" s="123" t="s">
        <v>72</v>
      </c>
      <c r="B55" s="123"/>
      <c r="C55" s="123"/>
      <c r="D55" s="123"/>
      <c r="E55" s="123"/>
      <c r="F55" s="123"/>
      <c r="G55" s="77" t="s">
        <v>57</v>
      </c>
      <c r="H55" s="77" t="s">
        <v>44</v>
      </c>
      <c r="I55" s="66" t="s">
        <v>4</v>
      </c>
      <c r="J55" s="67" t="s">
        <v>52</v>
      </c>
    </row>
    <row r="56" spans="1:10" s="25" customFormat="1" ht="102.75" customHeight="1" x14ac:dyDescent="0.35">
      <c r="A56" s="135"/>
      <c r="B56" s="136"/>
      <c r="C56" s="135" t="s">
        <v>69</v>
      </c>
      <c r="D56" s="137"/>
      <c r="E56" s="137"/>
      <c r="F56" s="137"/>
      <c r="G56" s="65">
        <v>799</v>
      </c>
      <c r="H56" s="76">
        <f>G56/$E$2</f>
        <v>107.97297297297297</v>
      </c>
      <c r="I56" s="41"/>
      <c r="J56" s="41"/>
    </row>
    <row r="57" spans="1:10" s="25" customFormat="1" ht="76.5" customHeight="1" x14ac:dyDescent="0.35">
      <c r="A57" s="136"/>
      <c r="B57" s="136"/>
      <c r="C57" s="135" t="s">
        <v>70</v>
      </c>
      <c r="D57" s="137"/>
      <c r="E57" s="137"/>
      <c r="F57" s="137"/>
      <c r="G57" s="65">
        <v>763</v>
      </c>
      <c r="H57" s="76">
        <f>G57/$E$2</f>
        <v>103.1081081081081</v>
      </c>
      <c r="I57" s="42"/>
      <c r="J57" s="41"/>
    </row>
    <row r="58" spans="1:10" s="25" customFormat="1" ht="76.5" customHeight="1" x14ac:dyDescent="0.35">
      <c r="A58" s="136"/>
      <c r="B58" s="136"/>
      <c r="C58" s="135" t="s">
        <v>71</v>
      </c>
      <c r="D58" s="137"/>
      <c r="E58" s="137"/>
      <c r="F58" s="137"/>
      <c r="G58" s="65">
        <v>228</v>
      </c>
      <c r="H58" s="76">
        <f>G58/$E$2</f>
        <v>30.810810810810811</v>
      </c>
      <c r="I58" s="42"/>
      <c r="J58" s="41"/>
    </row>
    <row r="59" spans="1:10" s="25" customFormat="1" ht="18.75" customHeight="1" x14ac:dyDescent="0.35">
      <c r="A59" s="117"/>
      <c r="B59" s="118"/>
      <c r="C59" s="118"/>
      <c r="D59" s="118"/>
      <c r="E59" s="118"/>
      <c r="F59" s="118"/>
      <c r="G59" s="118"/>
      <c r="H59" s="118"/>
      <c r="I59" s="118"/>
      <c r="J59" s="118"/>
    </row>
    <row r="60" spans="1:10" s="25" customFormat="1" ht="16.5" customHeight="1" x14ac:dyDescent="0.35">
      <c r="A60" s="13"/>
      <c r="B60" s="9"/>
      <c r="D60" s="14"/>
      <c r="E60" s="8"/>
      <c r="F60" s="8"/>
      <c r="G60" s="16"/>
      <c r="H60" s="32"/>
      <c r="I60" s="14"/>
      <c r="J60" s="33"/>
    </row>
    <row r="61" spans="1:10" s="25" customFormat="1" ht="45" customHeight="1" x14ac:dyDescent="0.35">
      <c r="A61" s="13"/>
      <c r="B61" s="9"/>
      <c r="D61" s="14"/>
      <c r="E61" s="8"/>
      <c r="F61" s="8"/>
      <c r="G61" s="16"/>
      <c r="H61" s="32"/>
      <c r="I61" s="14"/>
      <c r="J61" s="33"/>
    </row>
    <row r="62" spans="1:10" s="25" customFormat="1" ht="65.25" customHeight="1" x14ac:dyDescent="0.35">
      <c r="A62" s="13"/>
      <c r="B62" s="9"/>
      <c r="D62" s="14"/>
      <c r="E62" s="8"/>
      <c r="F62" s="8"/>
      <c r="G62" s="16"/>
      <c r="H62" s="32"/>
      <c r="I62" s="14"/>
      <c r="J62" s="33"/>
    </row>
    <row r="63" spans="1:10" s="25" customFormat="1" ht="36" customHeight="1" x14ac:dyDescent="0.35">
      <c r="A63" s="13"/>
      <c r="B63" s="9"/>
      <c r="D63" s="15"/>
      <c r="E63" s="11"/>
      <c r="F63" s="11"/>
      <c r="G63" s="16"/>
      <c r="H63" s="17"/>
      <c r="I63" s="9"/>
    </row>
    <row r="64" spans="1:10" s="25" customFormat="1" ht="21" x14ac:dyDescent="0.35">
      <c r="A64" s="13"/>
      <c r="B64" s="9"/>
      <c r="D64" s="14"/>
      <c r="E64" s="8"/>
      <c r="F64" s="8"/>
      <c r="G64" s="12"/>
      <c r="H64" s="17"/>
      <c r="I64" s="9"/>
    </row>
    <row r="65" spans="1:9" s="25" customFormat="1" ht="51" customHeight="1" x14ac:dyDescent="0.35">
      <c r="A65" s="9"/>
      <c r="B65" s="9"/>
      <c r="D65" s="14"/>
      <c r="E65" s="8"/>
      <c r="F65" s="8"/>
      <c r="G65" s="18"/>
      <c r="H65" s="17"/>
      <c r="I65" s="9"/>
    </row>
    <row r="66" spans="1:9" s="25" customFormat="1" ht="21" x14ac:dyDescent="0.35">
      <c r="A66" s="13"/>
      <c r="B66" s="9"/>
      <c r="D66" s="14"/>
      <c r="E66" s="8"/>
      <c r="F66" s="8"/>
      <c r="G66" s="12"/>
      <c r="H66" s="17"/>
      <c r="I66" s="9"/>
    </row>
    <row r="67" spans="1:9" s="25" customFormat="1" ht="44.25" customHeight="1" x14ac:dyDescent="0.35">
      <c r="A67" s="13"/>
      <c r="B67" s="9"/>
      <c r="D67" s="14"/>
      <c r="E67" s="8"/>
      <c r="F67" s="8"/>
      <c r="G67" s="12"/>
      <c r="H67" s="17"/>
      <c r="I67" s="9"/>
    </row>
    <row r="68" spans="1:9" s="25" customFormat="1" ht="21" x14ac:dyDescent="0.35">
      <c r="A68" s="13"/>
      <c r="B68" s="9"/>
      <c r="C68" s="13"/>
      <c r="D68" s="14"/>
      <c r="E68" s="8"/>
      <c r="F68" s="8"/>
      <c r="G68" s="12"/>
      <c r="H68" s="17"/>
      <c r="I68" s="9"/>
    </row>
    <row r="69" spans="1:9" s="25" customFormat="1" ht="261" customHeight="1" x14ac:dyDescent="0.35">
      <c r="A69" s="13"/>
      <c r="B69" s="9"/>
      <c r="D69" s="14"/>
      <c r="E69" s="8"/>
      <c r="F69" s="8"/>
      <c r="G69" s="12"/>
      <c r="H69" s="17"/>
      <c r="I69" s="9"/>
    </row>
    <row r="70" spans="1:9" s="25" customFormat="1" ht="21" x14ac:dyDescent="0.35">
      <c r="A70" s="13"/>
      <c r="B70" s="9"/>
      <c r="D70" s="14"/>
      <c r="E70" s="8"/>
      <c r="F70" s="8"/>
      <c r="G70" s="12"/>
      <c r="H70" s="17"/>
      <c r="I70" s="9"/>
    </row>
    <row r="71" spans="1:9" s="25" customFormat="1" ht="21" x14ac:dyDescent="0.35">
      <c r="A71" s="13"/>
      <c r="B71" s="9"/>
      <c r="D71" s="14"/>
      <c r="E71" s="8"/>
      <c r="F71" s="8"/>
      <c r="G71" s="12"/>
      <c r="H71" s="17"/>
      <c r="I71" s="9"/>
    </row>
    <row r="72" spans="1:9" s="25" customFormat="1" ht="21" x14ac:dyDescent="0.35">
      <c r="A72" s="13"/>
      <c r="B72" s="9"/>
      <c r="C72" s="13"/>
      <c r="D72" s="14"/>
      <c r="E72" s="8"/>
      <c r="F72" s="8"/>
      <c r="G72" s="12"/>
      <c r="H72" s="17"/>
      <c r="I72" s="9"/>
    </row>
    <row r="73" spans="1:9" s="25" customFormat="1" ht="21" x14ac:dyDescent="0.35">
      <c r="A73" s="13"/>
      <c r="B73" s="9"/>
      <c r="D73" s="14"/>
      <c r="E73" s="8"/>
      <c r="F73" s="8"/>
      <c r="G73" s="12"/>
      <c r="H73" s="17"/>
      <c r="I73" s="9"/>
    </row>
    <row r="74" spans="1:9" s="25" customFormat="1" ht="21" x14ac:dyDescent="0.35">
      <c r="A74" s="13"/>
      <c r="B74" s="9"/>
      <c r="D74" s="14"/>
      <c r="E74" s="8"/>
      <c r="F74" s="8"/>
      <c r="G74" s="12"/>
      <c r="H74" s="17"/>
      <c r="I74" s="9"/>
    </row>
    <row r="75" spans="1:9" s="25" customFormat="1" ht="21" x14ac:dyDescent="0.35">
      <c r="A75" s="13"/>
      <c r="B75" s="9"/>
      <c r="D75" s="14"/>
      <c r="E75" s="8"/>
      <c r="F75" s="8"/>
      <c r="G75" s="12"/>
      <c r="H75" s="17"/>
      <c r="I75" s="9"/>
    </row>
    <row r="76" spans="1:9" s="25" customFormat="1" ht="21" x14ac:dyDescent="0.35">
      <c r="A76" s="13"/>
      <c r="B76" s="9"/>
      <c r="C76" s="13"/>
      <c r="D76" s="14"/>
      <c r="E76" s="8"/>
      <c r="F76" s="8"/>
      <c r="G76" s="12"/>
      <c r="H76" s="17"/>
      <c r="I76" s="9"/>
    </row>
    <row r="77" spans="1:9" s="25" customFormat="1" ht="21" x14ac:dyDescent="0.35">
      <c r="A77" s="13"/>
      <c r="B77" s="9"/>
      <c r="D77" s="14"/>
      <c r="E77" s="8"/>
      <c r="F77" s="8"/>
      <c r="G77" s="12"/>
      <c r="H77" s="17"/>
      <c r="I77" s="9"/>
    </row>
    <row r="78" spans="1:9" s="25" customFormat="1" ht="21" x14ac:dyDescent="0.35">
      <c r="A78" s="13"/>
      <c r="B78" s="9"/>
      <c r="D78" s="14"/>
      <c r="E78" s="8"/>
      <c r="F78" s="8"/>
      <c r="G78" s="12"/>
      <c r="H78" s="17"/>
      <c r="I78" s="9"/>
    </row>
    <row r="82" spans="1:8" s="25" customFormat="1" ht="15.5" x14ac:dyDescent="0.35">
      <c r="A82" s="24"/>
      <c r="B82" s="24"/>
      <c r="E82" s="26"/>
      <c r="F82" s="26"/>
      <c r="G82" s="27"/>
      <c r="H82" s="28"/>
    </row>
    <row r="83" spans="1:8" s="25" customFormat="1" ht="15.5" x14ac:dyDescent="0.35">
      <c r="A83" s="24"/>
      <c r="B83" s="24"/>
      <c r="E83" s="26"/>
      <c r="F83" s="26"/>
      <c r="G83" s="27"/>
      <c r="H83" s="28"/>
    </row>
    <row r="84" spans="1:8" s="10" customFormat="1" ht="21" x14ac:dyDescent="0.35">
      <c r="A84" s="1"/>
      <c r="B84" s="1"/>
      <c r="C84" s="13"/>
      <c r="D84" s="1"/>
      <c r="E84" s="29"/>
      <c r="F84" s="29"/>
      <c r="G84" s="30"/>
      <c r="H84" s="31"/>
    </row>
    <row r="85" spans="1:8" s="10" customFormat="1" x14ac:dyDescent="0.35">
      <c r="A85" s="2"/>
      <c r="B85" s="3"/>
      <c r="C85" s="4"/>
      <c r="D85" s="4"/>
      <c r="E85" s="29"/>
      <c r="F85" s="29"/>
      <c r="G85" s="30"/>
      <c r="H85" s="31"/>
    </row>
    <row r="86" spans="1:8" x14ac:dyDescent="0.35">
      <c r="A86" s="7"/>
      <c r="B86" s="6"/>
      <c r="C86"/>
    </row>
    <row r="87" spans="1:8" x14ac:dyDescent="0.35">
      <c r="A87" s="7"/>
      <c r="B87" s="6"/>
      <c r="C87"/>
    </row>
    <row r="88" spans="1:8" x14ac:dyDescent="0.35">
      <c r="A88" s="7"/>
      <c r="B88" s="5"/>
      <c r="C88"/>
    </row>
    <row r="89" spans="1:8" x14ac:dyDescent="0.35">
      <c r="A89" s="7"/>
      <c r="B89" s="6"/>
      <c r="C89"/>
    </row>
    <row r="90" spans="1:8" x14ac:dyDescent="0.35">
      <c r="A90" s="7"/>
      <c r="B90" s="6"/>
      <c r="C90"/>
    </row>
    <row r="91" spans="1:8" x14ac:dyDescent="0.35">
      <c r="A91" s="7"/>
      <c r="B91" s="6"/>
      <c r="C91"/>
    </row>
    <row r="92" spans="1:8" x14ac:dyDescent="0.35">
      <c r="A92" s="7"/>
      <c r="B92" s="5"/>
      <c r="C92"/>
    </row>
    <row r="93" spans="1:8" x14ac:dyDescent="0.35">
      <c r="A93" s="7"/>
      <c r="B93" s="6"/>
      <c r="C93"/>
    </row>
    <row r="94" spans="1:8" x14ac:dyDescent="0.35">
      <c r="A94" s="7"/>
      <c r="B94" s="6"/>
      <c r="C94"/>
    </row>
    <row r="95" spans="1:8" x14ac:dyDescent="0.35">
      <c r="A95" s="7"/>
      <c r="B95" s="2"/>
      <c r="C95"/>
    </row>
    <row r="96" spans="1:8" x14ac:dyDescent="0.35">
      <c r="A96"/>
      <c r="B96"/>
      <c r="C96"/>
    </row>
    <row r="97" spans="1:8" x14ac:dyDescent="0.35">
      <c r="A97"/>
      <c r="B97"/>
      <c r="C97"/>
    </row>
    <row r="98" spans="1:8" x14ac:dyDescent="0.35">
      <c r="A98"/>
      <c r="B98"/>
      <c r="C98"/>
    </row>
    <row r="99" spans="1:8" x14ac:dyDescent="0.35">
      <c r="A99"/>
      <c r="B99"/>
      <c r="C99"/>
    </row>
    <row r="100" spans="1:8" x14ac:dyDescent="0.35">
      <c r="A100"/>
      <c r="B100"/>
      <c r="C100"/>
    </row>
    <row r="101" spans="1:8" x14ac:dyDescent="0.35">
      <c r="A101"/>
      <c r="B101"/>
      <c r="C101"/>
    </row>
    <row r="102" spans="1:8" x14ac:dyDescent="0.35">
      <c r="A102"/>
      <c r="B102"/>
      <c r="C102"/>
    </row>
    <row r="103" spans="1:8" x14ac:dyDescent="0.35">
      <c r="A103"/>
      <c r="B103"/>
      <c r="C103"/>
    </row>
    <row r="104" spans="1:8" x14ac:dyDescent="0.35">
      <c r="A104"/>
      <c r="B104"/>
      <c r="C104"/>
    </row>
    <row r="105" spans="1:8" x14ac:dyDescent="0.35">
      <c r="A105"/>
      <c r="B105"/>
      <c r="C105"/>
      <c r="E105"/>
      <c r="F105"/>
      <c r="G105"/>
      <c r="H105"/>
    </row>
    <row r="106" spans="1:8" x14ac:dyDescent="0.35">
      <c r="A106"/>
      <c r="B106"/>
      <c r="C106"/>
      <c r="E106"/>
      <c r="F106"/>
      <c r="G106"/>
      <c r="H106"/>
    </row>
    <row r="107" spans="1:8" x14ac:dyDescent="0.35">
      <c r="A107"/>
      <c r="B107"/>
      <c r="C107"/>
      <c r="E107"/>
      <c r="F107"/>
      <c r="G107"/>
      <c r="H107"/>
    </row>
    <row r="108" spans="1:8" x14ac:dyDescent="0.35">
      <c r="A108"/>
      <c r="B108"/>
      <c r="C108"/>
      <c r="E108"/>
      <c r="F108"/>
      <c r="G108"/>
      <c r="H108"/>
    </row>
    <row r="109" spans="1:8" x14ac:dyDescent="0.35">
      <c r="A109"/>
      <c r="B109"/>
      <c r="C109"/>
      <c r="E109"/>
      <c r="F109"/>
      <c r="G109"/>
      <c r="H109"/>
    </row>
    <row r="110" spans="1:8" x14ac:dyDescent="0.35">
      <c r="A110"/>
      <c r="B110"/>
      <c r="C110"/>
      <c r="E110"/>
      <c r="F110"/>
      <c r="G110"/>
      <c r="H110"/>
    </row>
    <row r="111" spans="1:8" x14ac:dyDescent="0.35">
      <c r="A111"/>
      <c r="B111"/>
      <c r="C111"/>
      <c r="E111"/>
      <c r="F111"/>
      <c r="G111"/>
      <c r="H111"/>
    </row>
    <row r="112" spans="1:8" x14ac:dyDescent="0.35">
      <c r="A112"/>
      <c r="B112"/>
      <c r="C112"/>
      <c r="E112"/>
      <c r="F112"/>
      <c r="G112"/>
      <c r="H112"/>
    </row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  <row r="134" customFormat="1" x14ac:dyDescent="0.35"/>
    <row r="135" customFormat="1" x14ac:dyDescent="0.35"/>
    <row r="136" customFormat="1" x14ac:dyDescent="0.35"/>
    <row r="137" customFormat="1" x14ac:dyDescent="0.35"/>
    <row r="138" customFormat="1" x14ac:dyDescent="0.35"/>
    <row r="139" customFormat="1" x14ac:dyDescent="0.35"/>
    <row r="140" customFormat="1" x14ac:dyDescent="0.35"/>
    <row r="141" customFormat="1" x14ac:dyDescent="0.35"/>
    <row r="142" customFormat="1" x14ac:dyDescent="0.35"/>
    <row r="143" customFormat="1" x14ac:dyDescent="0.35"/>
    <row r="144" customFormat="1" x14ac:dyDescent="0.35"/>
    <row r="145" customFormat="1" x14ac:dyDescent="0.35"/>
    <row r="146" customFormat="1" x14ac:dyDescent="0.35"/>
    <row r="147" customFormat="1" x14ac:dyDescent="0.35"/>
    <row r="148" customFormat="1" x14ac:dyDescent="0.35"/>
    <row r="149" customFormat="1" x14ac:dyDescent="0.35"/>
    <row r="150" customFormat="1" x14ac:dyDescent="0.35"/>
    <row r="151" customFormat="1" x14ac:dyDescent="0.35"/>
    <row r="152" customFormat="1" x14ac:dyDescent="0.35"/>
    <row r="153" customFormat="1" x14ac:dyDescent="0.35"/>
    <row r="154" customFormat="1" x14ac:dyDescent="0.35"/>
    <row r="155" customFormat="1" x14ac:dyDescent="0.35"/>
    <row r="156" customFormat="1" x14ac:dyDescent="0.35"/>
    <row r="157" customFormat="1" x14ac:dyDescent="0.35"/>
    <row r="158" customFormat="1" x14ac:dyDescent="0.35"/>
    <row r="159" customFormat="1" x14ac:dyDescent="0.35"/>
    <row r="160" customFormat="1" x14ac:dyDescent="0.35"/>
    <row r="161" customFormat="1" x14ac:dyDescent="0.35"/>
    <row r="162" customFormat="1" x14ac:dyDescent="0.35"/>
    <row r="163" customFormat="1" x14ac:dyDescent="0.35"/>
    <row r="164" customFormat="1" x14ac:dyDescent="0.35"/>
    <row r="165" customFormat="1" x14ac:dyDescent="0.35"/>
    <row r="166" customFormat="1" x14ac:dyDescent="0.35"/>
    <row r="167" customFormat="1" x14ac:dyDescent="0.35"/>
    <row r="168" customFormat="1" x14ac:dyDescent="0.35"/>
    <row r="169" customFormat="1" x14ac:dyDescent="0.35"/>
    <row r="170" customFormat="1" x14ac:dyDescent="0.35"/>
    <row r="171" customFormat="1" x14ac:dyDescent="0.35"/>
    <row r="172" customFormat="1" x14ac:dyDescent="0.35"/>
    <row r="173" customFormat="1" x14ac:dyDescent="0.35"/>
    <row r="174" customFormat="1" x14ac:dyDescent="0.35"/>
    <row r="175" customFormat="1" x14ac:dyDescent="0.35"/>
    <row r="176" customFormat="1" x14ac:dyDescent="0.35"/>
    <row r="177" customFormat="1" x14ac:dyDescent="0.35"/>
    <row r="178" customFormat="1" x14ac:dyDescent="0.35"/>
    <row r="179" customFormat="1" x14ac:dyDescent="0.35"/>
    <row r="180" customFormat="1" x14ac:dyDescent="0.35"/>
    <row r="181" customFormat="1" x14ac:dyDescent="0.35"/>
    <row r="182" customFormat="1" x14ac:dyDescent="0.35"/>
    <row r="183" customFormat="1" x14ac:dyDescent="0.35"/>
    <row r="184" customFormat="1" x14ac:dyDescent="0.35"/>
    <row r="185" customFormat="1" x14ac:dyDescent="0.35"/>
    <row r="186" customFormat="1" x14ac:dyDescent="0.35"/>
    <row r="187" customFormat="1" x14ac:dyDescent="0.35"/>
    <row r="188" customFormat="1" x14ac:dyDescent="0.35"/>
    <row r="189" customFormat="1" x14ac:dyDescent="0.35"/>
    <row r="190" customFormat="1" x14ac:dyDescent="0.35"/>
    <row r="191" customFormat="1" x14ac:dyDescent="0.35"/>
    <row r="192" customFormat="1" x14ac:dyDescent="0.35"/>
    <row r="193" customFormat="1" x14ac:dyDescent="0.35"/>
  </sheetData>
  <sortState xmlns:xlrd2="http://schemas.microsoft.com/office/spreadsheetml/2017/richdata2" ref="A2:G37">
    <sortCondition ref="A2:A37"/>
  </sortState>
  <mergeCells count="62">
    <mergeCell ref="G1:H1"/>
    <mergeCell ref="G2:H2"/>
    <mergeCell ref="C37:D37"/>
    <mergeCell ref="C42:D42"/>
    <mergeCell ref="C22:D22"/>
    <mergeCell ref="C28:D28"/>
    <mergeCell ref="C26:D26"/>
    <mergeCell ref="C33:D33"/>
    <mergeCell ref="C35:D35"/>
    <mergeCell ref="C32:D32"/>
    <mergeCell ref="C34:D34"/>
    <mergeCell ref="C36:D36"/>
    <mergeCell ref="C24:D24"/>
    <mergeCell ref="C27:D27"/>
    <mergeCell ref="C29:D29"/>
    <mergeCell ref="C30:D30"/>
    <mergeCell ref="C43:D43"/>
    <mergeCell ref="C38:D38"/>
    <mergeCell ref="C39:D39"/>
    <mergeCell ref="C40:D40"/>
    <mergeCell ref="C41:D41"/>
    <mergeCell ref="C31:D31"/>
    <mergeCell ref="A4:H4"/>
    <mergeCell ref="C5:H5"/>
    <mergeCell ref="C6:H6"/>
    <mergeCell ref="C7:H7"/>
    <mergeCell ref="C8:H8"/>
    <mergeCell ref="C9:H9"/>
    <mergeCell ref="C10:H10"/>
    <mergeCell ref="C11:H11"/>
    <mergeCell ref="C16:H16"/>
    <mergeCell ref="C12:H12"/>
    <mergeCell ref="A5:B12"/>
    <mergeCell ref="C13:H13"/>
    <mergeCell ref="C14:H14"/>
    <mergeCell ref="C15:H15"/>
    <mergeCell ref="A13:B17"/>
    <mergeCell ref="C53:F53"/>
    <mergeCell ref="A48:J48"/>
    <mergeCell ref="C51:F51"/>
    <mergeCell ref="C52:F52"/>
    <mergeCell ref="C50:F50"/>
    <mergeCell ref="I50:I51"/>
    <mergeCell ref="J50:J51"/>
    <mergeCell ref="I52:I53"/>
    <mergeCell ref="J52:J53"/>
    <mergeCell ref="A59:J59"/>
    <mergeCell ref="A47:J47"/>
    <mergeCell ref="A2:B2"/>
    <mergeCell ref="A1:B1"/>
    <mergeCell ref="A19:F19"/>
    <mergeCell ref="C17:H17"/>
    <mergeCell ref="A18:J18"/>
    <mergeCell ref="G19:J19"/>
    <mergeCell ref="C20:D20"/>
    <mergeCell ref="C23:D23"/>
    <mergeCell ref="A55:F55"/>
    <mergeCell ref="A56:B58"/>
    <mergeCell ref="C56:F56"/>
    <mergeCell ref="C57:F57"/>
    <mergeCell ref="C58:F58"/>
    <mergeCell ref="C49:F49"/>
  </mergeCells>
  <pageMargins left="0.47244094488188981" right="0.15748031496062992" top="0.57999999999999996" bottom="0.35433070866141736" header="0.23622047244094491" footer="0.15748031496062992"/>
  <pageSetup paperSize="9" scale="22" orientation="portrait" r:id="rId1"/>
  <headerFooter>
    <oddHeader>&amp;L
&amp;C&amp;72SOF Egenkontroll orienteringskarta</oddHeader>
    <oddFooter>&amp;L&amp;36&amp;F,  &amp;D&amp;C&amp;36sid &amp;P av  &amp;N&amp;R&amp;36Rev: SOF kartkontrollmall_230218.xlsx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</dc:creator>
  <cp:lastModifiedBy>Asus</cp:lastModifiedBy>
  <cp:lastPrinted>2023-02-15T18:11:18Z</cp:lastPrinted>
  <dcterms:created xsi:type="dcterms:W3CDTF">2021-01-05T14:52:41Z</dcterms:created>
  <dcterms:modified xsi:type="dcterms:W3CDTF">2023-03-02T14:06:19Z</dcterms:modified>
</cp:coreProperties>
</file>